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xr:revisionPtr revIDLastSave="0" documentId="13_ncr:1_{43F27302-1699-6F45-9CC0-9FFD1BFEF17D}" xr6:coauthVersionLast="47" xr6:coauthVersionMax="47" xr10:uidLastSave="{00000000-0000-0000-0000-000000000000}"/>
  <bookViews>
    <workbookView xWindow="0" yWindow="660" windowWidth="29400" windowHeight="16920" xr2:uid="{00000000-000D-0000-FFFF-FFFF00000000}"/>
  </bookViews>
  <sheets>
    <sheet name="úvěry CZK - ekonomicky spjatá 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I18" i="1"/>
  <c r="H18" i="1"/>
  <c r="D18" i="1"/>
  <c r="I13" i="1"/>
  <c r="H13" i="1"/>
  <c r="F13" i="1"/>
  <c r="D13" i="1"/>
  <c r="S12" i="1"/>
  <c r="I6" i="1"/>
  <c r="H6" i="1"/>
  <c r="D6" i="1"/>
  <c r="G3" i="1"/>
  <c r="G6" i="1" s="1"/>
  <c r="G18" i="1" s="1"/>
</calcChain>
</file>

<file path=xl/sharedStrings.xml><?xml version="1.0" encoding="utf-8"?>
<sst xmlns="http://schemas.openxmlformats.org/spreadsheetml/2006/main" count="59" uniqueCount="40">
  <si>
    <t>RČ</t>
  </si>
  <si>
    <t xml:space="preserve">Produkt </t>
  </si>
  <si>
    <t>Číslo smlouvy</t>
  </si>
  <si>
    <t xml:space="preserve">Měsíční splátka </t>
  </si>
  <si>
    <t>Splátka</t>
  </si>
  <si>
    <t>Jistina</t>
  </si>
  <si>
    <t>Anuitní splátka</t>
  </si>
  <si>
    <t xml:space="preserve">Výše úvěru </t>
  </si>
  <si>
    <t xml:space="preserve">Zbývá splatit </t>
  </si>
  <si>
    <t xml:space="preserve">Úrok </t>
  </si>
  <si>
    <t>Fixace</t>
  </si>
  <si>
    <t>Splatnost</t>
  </si>
  <si>
    <t>LTV</t>
  </si>
  <si>
    <t>Zástava</t>
  </si>
  <si>
    <t>Hodnota zástavy</t>
  </si>
  <si>
    <t>Info ocenění zástavy</t>
  </si>
  <si>
    <t>Volná zástavní hodnota</t>
  </si>
  <si>
    <t>ČSOB hypotéka 1 rodné číslo</t>
  </si>
  <si>
    <t>25.</t>
  </si>
  <si>
    <t>3 roky</t>
  </si>
  <si>
    <t>27 let</t>
  </si>
  <si>
    <t>ČSOB (tržní hodnota) 3.11.2025
ČSOB budoucí hodnota 3.11.2025</t>
  </si>
  <si>
    <t xml:space="preserve">ČSOB hypotéka 2 investiční </t>
  </si>
  <si>
    <t>20.</t>
  </si>
  <si>
    <t>Zápůjčka</t>
  </si>
  <si>
    <t>Datum fixace</t>
  </si>
  <si>
    <t>Čerpáno</t>
  </si>
  <si>
    <t>NUZ 2</t>
  </si>
  <si>
    <t xml:space="preserve">1 rok </t>
  </si>
  <si>
    <t>2,450 + 2650</t>
  </si>
  <si>
    <t>duben 2025 online odhad MMB</t>
  </si>
  <si>
    <t>NUZ 3</t>
  </si>
  <si>
    <t>srpen 2025 online odhad MMB</t>
  </si>
  <si>
    <t>CELKEM</t>
  </si>
  <si>
    <t>SPLACENÁ JISTINA</t>
  </si>
  <si>
    <t>SRO XXX
IČO: XXX</t>
  </si>
  <si>
    <t>byt č. 1 - xxx</t>
  </si>
  <si>
    <t>byt č. 2 - xxx</t>
  </si>
  <si>
    <t>20 let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</si>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</sst>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č&quot;_-;\-* #,##0\ &quot;Kč&quot;_-;_-* &quot;-&quot;??\ &quot;Kč&quot;_-;_-@"/>
    <numFmt numFmtId="165" formatCode="_-* #,##0\ [$Kč-405]_-;\-* #,##0\ [$Kč-405]_-;_-* &quot;-&quot;??\ [$Kč-405]_-;_-@"/>
    <numFmt numFmtId="166" formatCode="#,##0.00\ [$Kč-405]"/>
    <numFmt numFmtId="167" formatCode="d\.m\.yyyy"/>
    <numFmt numFmtId="168" formatCode="_-* #,##0.00\ [$Kč-405]_-;\-* #,##0.00\ [$Kč-405]_-;_-* &quot;-&quot;??\ [$Kč-405]_-;_-@"/>
  </numFmts>
  <fonts count="7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color rgb="FFFF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FF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FE598"/>
        <bgColor rgb="FFFFE598"/>
      </patternFill>
    </fill>
    <fill>
      <patternFill patternType="solid">
        <fgColor rgb="FF00FFFF"/>
        <bgColor rgb="FF00FFFF"/>
      </patternFill>
    </fill>
    <fill>
      <patternFill patternType="solid">
        <fgColor rgb="FFF9CB9C"/>
        <bgColor rgb="FFF9CB9C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horizontal="center"/>
    </xf>
    <xf numFmtId="165" fontId="2" fillId="0" borderId="0" xfId="0" applyNumberFormat="1" applyFont="1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166" fontId="2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9" fontId="2" fillId="0" borderId="0" xfId="0" applyNumberFormat="1" applyFont="1"/>
    <xf numFmtId="0" fontId="2" fillId="0" borderId="0" xfId="0" applyFont="1"/>
    <xf numFmtId="0" fontId="4" fillId="0" borderId="0" xfId="0" applyFont="1"/>
    <xf numFmtId="0" fontId="2" fillId="0" borderId="3" xfId="0" applyFont="1" applyBorder="1"/>
    <xf numFmtId="165" fontId="3" fillId="0" borderId="3" xfId="0" applyNumberFormat="1" applyFont="1" applyBorder="1"/>
    <xf numFmtId="164" fontId="5" fillId="0" borderId="0" xfId="0" applyNumberFormat="1" applyFont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/>
    <xf numFmtId="165" fontId="3" fillId="0" borderId="0" xfId="0" applyNumberFormat="1" applyFont="1"/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8" fontId="2" fillId="0" borderId="0" xfId="0" applyNumberFormat="1" applyFont="1"/>
    <xf numFmtId="10" fontId="2" fillId="0" borderId="0" xfId="0" applyNumberFormat="1" applyFont="1"/>
    <xf numFmtId="167" fontId="2" fillId="0" borderId="0" xfId="0" applyNumberFormat="1" applyFont="1"/>
    <xf numFmtId="0" fontId="1" fillId="0" borderId="3" xfId="0" applyFont="1" applyBorder="1"/>
    <xf numFmtId="164" fontId="3" fillId="0" borderId="3" xfId="0" applyNumberFormat="1" applyFont="1" applyBorder="1" applyAlignment="1">
      <alignment horizontal="center"/>
    </xf>
    <xf numFmtId="168" fontId="3" fillId="0" borderId="4" xfId="0" applyNumberFormat="1" applyFont="1" applyBorder="1"/>
    <xf numFmtId="9" fontId="1" fillId="0" borderId="3" xfId="0" applyNumberFormat="1" applyFont="1" applyBorder="1"/>
    <xf numFmtId="165" fontId="2" fillId="0" borderId="3" xfId="0" applyNumberFormat="1" applyFont="1" applyBorder="1"/>
    <xf numFmtId="164" fontId="5" fillId="0" borderId="0" xfId="0" applyNumberFormat="1" applyFont="1" applyAlignment="1">
      <alignment horizontal="center"/>
    </xf>
    <xf numFmtId="168" fontId="3" fillId="0" borderId="0" xfId="0" applyNumberFormat="1" applyFont="1" applyAlignment="1">
      <alignment horizontal="center"/>
    </xf>
    <xf numFmtId="168" fontId="3" fillId="0" borderId="0" xfId="0" applyNumberFormat="1" applyFont="1"/>
    <xf numFmtId="0" fontId="6" fillId="0" borderId="0" xfId="0" applyFont="1" applyAlignment="1">
      <alignment horizontal="center"/>
    </xf>
    <xf numFmtId="0" fontId="3" fillId="4" borderId="2" xfId="0" applyFont="1" applyFill="1" applyBorder="1"/>
    <xf numFmtId="0" fontId="2" fillId="4" borderId="2" xfId="0" applyFont="1" applyFill="1" applyBorder="1"/>
    <xf numFmtId="164" fontId="3" fillId="4" borderId="2" xfId="0" applyNumberFormat="1" applyFont="1" applyFill="1" applyBorder="1"/>
    <xf numFmtId="165" fontId="3" fillId="4" borderId="2" xfId="0" applyNumberFormat="1" applyFont="1" applyFill="1" applyBorder="1"/>
    <xf numFmtId="0" fontId="5" fillId="5" borderId="0" xfId="0" applyFont="1" applyFill="1"/>
    <xf numFmtId="164" fontId="6" fillId="5" borderId="0" xfId="0" applyNumberFormat="1" applyFont="1" applyFill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B985"/>
  <sheetViews>
    <sheetView tabSelected="1" zoomScale="120" zoomScaleNormal="120" workbookViewId="0">
      <selection activeCell="A5" sqref="A5"/>
    </sheetView>
  </sheetViews>
  <sheetFormatPr baseColWidth="10" defaultColWidth="12.6640625" defaultRowHeight="15" customHeight="1" x14ac:dyDescent="0.2"/>
  <cols>
    <col min="1" max="1" width="22.6640625" style="12" customWidth="1"/>
    <col min="2" max="2" width="36.6640625" style="12" customWidth="1"/>
    <col min="3" max="3" width="22.5" style="12" customWidth="1"/>
    <col min="4" max="4" width="18.6640625" style="12" customWidth="1"/>
    <col min="5" max="6" width="14.1640625" style="12" customWidth="1"/>
    <col min="7" max="7" width="16.33203125" style="12" customWidth="1"/>
    <col min="8" max="8" width="15.5" style="12" customWidth="1"/>
    <col min="9" max="9" width="15.1640625" style="12" customWidth="1"/>
    <col min="10" max="10" width="8" style="12" customWidth="1"/>
    <col min="11" max="11" width="11.1640625" style="12" customWidth="1"/>
    <col min="12" max="12" width="15.1640625" style="12" customWidth="1"/>
    <col min="13" max="13" width="16.5" style="12" customWidth="1"/>
    <col min="14" max="14" width="8" style="12" customWidth="1"/>
    <col min="15" max="15" width="23.6640625" style="12" customWidth="1"/>
    <col min="16" max="16" width="17" style="12" customWidth="1"/>
    <col min="17" max="17" width="45.5" style="12" customWidth="1"/>
    <col min="18" max="18" width="22.5" style="12" customWidth="1"/>
    <col min="19" max="19" width="13.83203125" style="12" customWidth="1"/>
    <col min="20" max="28" width="7.6640625" style="12" customWidth="1"/>
    <col min="29" max="16384" width="12.6640625" style="12"/>
  </cols>
  <sheetData>
    <row r="1" spans="1:28" ht="15" customHeight="1" x14ac:dyDescent="0.2">
      <c r="A1" s="1"/>
      <c r="B1" s="1"/>
      <c r="C1" s="1"/>
      <c r="D1" s="1"/>
      <c r="F1" s="1"/>
      <c r="G1" s="1"/>
      <c r="H1" s="2"/>
      <c r="I1" s="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" customHeight="1" x14ac:dyDescent="0.2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6" t="s">
        <v>11</v>
      </c>
      <c r="M2" s="20" t="s">
        <v>26</v>
      </c>
      <c r="N2" s="6" t="s">
        <v>12</v>
      </c>
      <c r="O2" s="6" t="s">
        <v>13</v>
      </c>
      <c r="P2" s="6" t="s">
        <v>14</v>
      </c>
      <c r="Q2" s="6" t="s">
        <v>15</v>
      </c>
      <c r="R2" s="6" t="s">
        <v>16</v>
      </c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" customHeight="1" x14ac:dyDescent="0.2">
      <c r="A3" s="1"/>
      <c r="B3" s="7" t="s">
        <v>17</v>
      </c>
      <c r="C3" s="12">
        <v>123456</v>
      </c>
      <c r="D3" s="8">
        <v>48243</v>
      </c>
      <c r="E3" s="2" t="s">
        <v>18</v>
      </c>
      <c r="F3" s="2">
        <v>17068</v>
      </c>
      <c r="G3" s="2">
        <f>D3+F3</f>
        <v>65311</v>
      </c>
      <c r="H3" s="2">
        <v>11840000</v>
      </c>
      <c r="I3" s="2">
        <v>11840000</v>
      </c>
      <c r="J3" s="9">
        <v>4.8899999999999999E-2</v>
      </c>
      <c r="K3" s="10" t="s">
        <v>19</v>
      </c>
      <c r="L3" s="10" t="s">
        <v>20</v>
      </c>
      <c r="M3" s="11"/>
      <c r="N3" s="11">
        <v>0.8</v>
      </c>
      <c r="O3" s="12" t="s">
        <v>39</v>
      </c>
      <c r="P3" s="3"/>
      <c r="Q3" s="41" t="s">
        <v>21</v>
      </c>
      <c r="R3" s="1"/>
      <c r="S3" s="13"/>
      <c r="T3" s="1"/>
      <c r="U3" s="1"/>
      <c r="V3" s="1"/>
      <c r="W3" s="1"/>
      <c r="X3" s="1"/>
      <c r="Y3" s="1"/>
      <c r="Z3" s="1"/>
      <c r="AA3" s="1"/>
      <c r="AB3" s="1"/>
    </row>
    <row r="4" spans="1:28" ht="15" customHeight="1" x14ac:dyDescent="0.2">
      <c r="B4" s="12" t="s">
        <v>22</v>
      </c>
      <c r="C4" s="12">
        <v>123456</v>
      </c>
      <c r="D4" s="8">
        <v>43841</v>
      </c>
      <c r="E4" s="2" t="s">
        <v>18</v>
      </c>
      <c r="F4" s="2">
        <v>19000</v>
      </c>
      <c r="G4" s="2">
        <v>71670</v>
      </c>
      <c r="H4" s="2">
        <v>11100000</v>
      </c>
      <c r="I4" s="2">
        <v>11100000</v>
      </c>
      <c r="J4" s="9">
        <v>4.7399999999999998E-2</v>
      </c>
      <c r="K4" s="10" t="s">
        <v>19</v>
      </c>
      <c r="L4" s="10" t="s">
        <v>38</v>
      </c>
      <c r="M4" s="11"/>
      <c r="N4" s="11">
        <v>0.8</v>
      </c>
      <c r="O4" s="12" t="s">
        <v>39</v>
      </c>
      <c r="P4" s="3"/>
      <c r="R4" s="3"/>
      <c r="S4" s="13"/>
      <c r="T4" s="1"/>
      <c r="U4" s="1"/>
      <c r="V4" s="1"/>
      <c r="W4" s="1"/>
      <c r="X4" s="1"/>
      <c r="Y4" s="1"/>
      <c r="Z4" s="1"/>
      <c r="AA4" s="1"/>
      <c r="AB4" s="1"/>
    </row>
    <row r="5" spans="1:28" ht="15" customHeight="1" x14ac:dyDescent="0.2">
      <c r="A5" s="1"/>
      <c r="B5" s="14"/>
      <c r="C5" s="14"/>
      <c r="D5" s="14"/>
      <c r="E5" s="14"/>
      <c r="F5" s="14"/>
      <c r="G5" s="14"/>
      <c r="H5" s="14"/>
      <c r="I5" s="15"/>
      <c r="J5" s="14"/>
      <c r="K5" s="14"/>
      <c r="L5" s="14"/>
      <c r="M5" s="14"/>
      <c r="N5" s="14"/>
      <c r="O5" s="14"/>
      <c r="P5" s="14"/>
      <c r="Q5" s="14"/>
      <c r="R5" s="14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" customHeight="1" x14ac:dyDescent="0.2">
      <c r="A6" s="1"/>
      <c r="B6" s="1"/>
      <c r="C6" s="1"/>
      <c r="D6" s="16">
        <f>SUM(D3:D5)</f>
        <v>92084</v>
      </c>
      <c r="E6" s="17" t="s">
        <v>18</v>
      </c>
      <c r="F6" s="18"/>
      <c r="G6" s="18">
        <f>SUM(G3:G5)</f>
        <v>136981</v>
      </c>
      <c r="H6" s="18">
        <f>SUM(H3:H5)</f>
        <v>22940000</v>
      </c>
      <c r="I6" s="19">
        <f>SUM(I3:I5)</f>
        <v>22940000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37" customHeight="1" x14ac:dyDescent="0.2">
      <c r="A9" s="40" t="s">
        <v>35</v>
      </c>
      <c r="B9" s="20" t="s">
        <v>1</v>
      </c>
      <c r="C9" s="20" t="s">
        <v>2</v>
      </c>
      <c r="D9" s="20" t="s">
        <v>3</v>
      </c>
      <c r="E9" s="20"/>
      <c r="F9" s="21" t="s">
        <v>24</v>
      </c>
      <c r="G9" s="21"/>
      <c r="H9" s="20" t="s">
        <v>7</v>
      </c>
      <c r="I9" s="20" t="s">
        <v>8</v>
      </c>
      <c r="J9" s="20" t="s">
        <v>9</v>
      </c>
      <c r="K9" s="20" t="s">
        <v>10</v>
      </c>
      <c r="L9" s="20" t="s">
        <v>25</v>
      </c>
      <c r="M9" s="20" t="s">
        <v>26</v>
      </c>
      <c r="N9" s="20" t="s">
        <v>12</v>
      </c>
      <c r="O9" s="20" t="s">
        <v>13</v>
      </c>
      <c r="P9" s="20" t="s">
        <v>14</v>
      </c>
      <c r="Q9" s="20" t="s">
        <v>15</v>
      </c>
      <c r="R9" s="20" t="s">
        <v>16</v>
      </c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" customHeight="1" x14ac:dyDescent="0.2">
      <c r="A10" s="1"/>
      <c r="B10" s="12" t="s">
        <v>27</v>
      </c>
      <c r="C10" s="12">
        <v>123456</v>
      </c>
      <c r="D10" s="2">
        <v>22370</v>
      </c>
      <c r="E10" s="2" t="s">
        <v>23</v>
      </c>
      <c r="F10" s="22">
        <v>22254.84</v>
      </c>
      <c r="G10" s="2"/>
      <c r="H10" s="2">
        <v>3570000</v>
      </c>
      <c r="I10" s="18">
        <v>3521000</v>
      </c>
      <c r="J10" s="23">
        <v>6.3E-2</v>
      </c>
      <c r="K10" s="12" t="s">
        <v>28</v>
      </c>
      <c r="L10" s="24">
        <v>46497</v>
      </c>
      <c r="M10" s="24">
        <v>45783</v>
      </c>
      <c r="N10" s="11">
        <v>0.7</v>
      </c>
      <c r="O10" s="12" t="s">
        <v>36</v>
      </c>
      <c r="P10" s="12" t="s">
        <v>29</v>
      </c>
      <c r="Q10" s="12" t="s">
        <v>30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" customHeight="1" x14ac:dyDescent="0.2">
      <c r="A11" s="1"/>
      <c r="B11" s="12" t="s">
        <v>31</v>
      </c>
      <c r="C11" s="12">
        <v>123456</v>
      </c>
      <c r="D11" s="2">
        <v>34262</v>
      </c>
      <c r="E11" s="2" t="s">
        <v>23</v>
      </c>
      <c r="F11" s="22">
        <v>35119</v>
      </c>
      <c r="G11" s="2"/>
      <c r="H11" s="2">
        <v>5662000</v>
      </c>
      <c r="I11" s="17">
        <v>5621000</v>
      </c>
      <c r="J11" s="23">
        <v>5.9900000000000002E-2</v>
      </c>
      <c r="K11" s="12" t="s">
        <v>28</v>
      </c>
      <c r="L11" s="24">
        <v>46285</v>
      </c>
      <c r="M11" s="11"/>
      <c r="N11" s="11">
        <v>0.75</v>
      </c>
      <c r="O11" s="12" t="s">
        <v>37</v>
      </c>
      <c r="P11" s="3">
        <v>7500000</v>
      </c>
      <c r="Q11" s="12" t="s">
        <v>32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" customHeight="1" x14ac:dyDescent="0.2">
      <c r="A12" s="1"/>
      <c r="B12" s="25"/>
      <c r="C12" s="25"/>
      <c r="D12" s="26"/>
      <c r="E12" s="27"/>
      <c r="F12" s="27"/>
      <c r="G12" s="26"/>
      <c r="H12" s="26"/>
      <c r="I12" s="15"/>
      <c r="J12" s="25"/>
      <c r="K12" s="25"/>
      <c r="L12" s="25"/>
      <c r="M12" s="25"/>
      <c r="N12" s="28"/>
      <c r="O12" s="25"/>
      <c r="P12" s="29"/>
      <c r="Q12" s="25"/>
      <c r="R12" s="25"/>
      <c r="S12" s="26">
        <f>P12*0.7</f>
        <v>0</v>
      </c>
      <c r="T12" s="1"/>
      <c r="U12" s="1"/>
      <c r="V12" s="1"/>
      <c r="W12" s="1"/>
      <c r="X12" s="1"/>
      <c r="Y12" s="1"/>
      <c r="Z12" s="1"/>
      <c r="AA12" s="1"/>
      <c r="AB12" s="1"/>
    </row>
    <row r="13" spans="1:28" ht="15" customHeight="1" x14ac:dyDescent="0.2">
      <c r="A13" s="1"/>
      <c r="B13" s="1"/>
      <c r="C13" s="1"/>
      <c r="D13" s="30">
        <f>SUM(D10:D11)</f>
        <v>56632</v>
      </c>
      <c r="E13" s="31"/>
      <c r="F13" s="32">
        <f>SUM(F10:F11)</f>
        <v>57373.84</v>
      </c>
      <c r="G13" s="17"/>
      <c r="H13" s="17">
        <f>SUM(H10:H12)</f>
        <v>9232000</v>
      </c>
      <c r="I13" s="19">
        <f>SUM(I10:I11)</f>
        <v>9142000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" customHeight="1" x14ac:dyDescent="0.2">
      <c r="A14" s="1"/>
      <c r="F14" s="1"/>
      <c r="G14" s="1"/>
      <c r="H14" s="33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" customHeight="1" x14ac:dyDescent="0.2">
      <c r="A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" customHeight="1" x14ac:dyDescent="0.2">
      <c r="A18" s="1"/>
      <c r="B18" s="34" t="s">
        <v>33</v>
      </c>
      <c r="C18" s="35"/>
      <c r="D18" s="36">
        <f>D6+D13</f>
        <v>148716</v>
      </c>
      <c r="E18" s="36"/>
      <c r="F18" s="36"/>
      <c r="G18" s="36">
        <f>G6+D13</f>
        <v>193613</v>
      </c>
      <c r="H18" s="37">
        <f>H6+H13</f>
        <v>32172000</v>
      </c>
      <c r="I18" s="37">
        <f>I6+I13</f>
        <v>32082000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" customHeight="1" x14ac:dyDescent="0.2">
      <c r="A19" s="1"/>
      <c r="B19" s="38" t="s">
        <v>34</v>
      </c>
      <c r="C19" s="38"/>
      <c r="D19" s="38"/>
      <c r="E19" s="38"/>
      <c r="F19" s="38"/>
      <c r="G19" s="38"/>
      <c r="H19" s="38"/>
      <c r="I19" s="39">
        <f>H13-I13</f>
        <v>90000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" customHeight="1" x14ac:dyDescent="0.2">
      <c r="A20" s="1"/>
      <c r="B20" s="1"/>
      <c r="C20" s="1"/>
      <c r="D20" s="1"/>
      <c r="E20" s="32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</sheetData>
  <pageMargins left="0.7" right="0.7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úvěry CZK - ekonomicky spjatá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 hofmann</cp:lastModifiedBy>
  <dcterms:modified xsi:type="dcterms:W3CDTF">2026-10-03T15:30:30Z</dcterms:modified>
</cp:coreProperties>
</file>